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ko\Desktop\"/>
    </mc:Choice>
  </mc:AlternateContent>
  <xr:revisionPtr revIDLastSave="0" documentId="8_{7EE145F6-F02C-429B-869A-7CE62A3D44B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zvješće" sheetId="2" r:id="rId1"/>
  </sheets>
  <definedNames>
    <definedName name="_Hlk54516215" localSheetId="0">Izvješće!$C$30</definedName>
  </definedNames>
  <calcPr calcId="191029" iterateDelta="1E-4"/>
</workbook>
</file>

<file path=xl/calcChain.xml><?xml version="1.0" encoding="utf-8"?>
<calcChain xmlns="http://schemas.openxmlformats.org/spreadsheetml/2006/main">
  <c r="F13" i="2" l="1"/>
  <c r="H34" i="2"/>
  <c r="D49" i="2"/>
  <c r="E28" i="2"/>
  <c r="D13" i="2" l="1"/>
  <c r="H10" i="2"/>
  <c r="H29" i="2"/>
  <c r="H19" i="2"/>
  <c r="E4" i="2"/>
  <c r="E13" i="2" s="1"/>
  <c r="H32" i="2"/>
  <c r="F28" i="2"/>
  <c r="D28" i="2"/>
  <c r="F22" i="2"/>
  <c r="H25" i="2"/>
  <c r="H27" i="2"/>
  <c r="H30" i="2"/>
  <c r="H31" i="2"/>
  <c r="H36" i="2"/>
  <c r="H37" i="2"/>
  <c r="H38" i="2"/>
  <c r="H43" i="2"/>
  <c r="H44" i="2"/>
  <c r="H45" i="2"/>
  <c r="H5" i="2"/>
  <c r="H6" i="2"/>
  <c r="H8" i="2"/>
  <c r="H11" i="2"/>
  <c r="H12" i="2"/>
  <c r="F35" i="2"/>
  <c r="E35" i="2"/>
  <c r="D35" i="2"/>
  <c r="D55" i="2"/>
  <c r="F42" i="2"/>
  <c r="E42" i="2"/>
  <c r="D42" i="2"/>
  <c r="E22" i="2"/>
  <c r="D22" i="2"/>
  <c r="F18" i="2"/>
  <c r="E18" i="2"/>
  <c r="D18" i="2"/>
  <c r="F4" i="2"/>
  <c r="D4" i="2"/>
  <c r="E49" i="2" l="1"/>
  <c r="E57" i="2" s="1"/>
  <c r="H18" i="2"/>
  <c r="G9" i="2"/>
  <c r="H35" i="2"/>
  <c r="H28" i="2"/>
  <c r="G6" i="2"/>
  <c r="G8" i="2"/>
  <c r="G5" i="2"/>
  <c r="H22" i="2"/>
  <c r="H42" i="2"/>
  <c r="H4" i="2"/>
  <c r="G12" i="2"/>
  <c r="G11" i="2"/>
  <c r="G10" i="2"/>
  <c r="H13" i="2"/>
  <c r="G4" i="2"/>
  <c r="F49" i="2"/>
  <c r="G23" i="2" s="1"/>
  <c r="D57" i="2"/>
  <c r="G35" i="2" l="1"/>
  <c r="G22" i="2"/>
  <c r="G18" i="2"/>
  <c r="F57" i="2"/>
  <c r="G43" i="2"/>
  <c r="G44" i="2"/>
  <c r="G28" i="2"/>
  <c r="G25" i="2"/>
  <c r="G45" i="2"/>
  <c r="H49" i="2"/>
  <c r="H57" i="2" s="1"/>
  <c r="G29" i="2"/>
  <c r="G37" i="2"/>
  <c r="G30" i="2"/>
  <c r="G38" i="2"/>
  <c r="G19" i="2"/>
  <c r="G31" i="2"/>
  <c r="G32" i="2"/>
  <c r="G27" i="2"/>
  <c r="G34" i="2"/>
  <c r="G36" i="2"/>
  <c r="G42" i="2"/>
  <c r="G57" i="2"/>
</calcChain>
</file>

<file path=xl/sharedStrings.xml><?xml version="1.0" encoding="utf-8"?>
<sst xmlns="http://schemas.openxmlformats.org/spreadsheetml/2006/main" count="106" uniqueCount="92">
  <si>
    <t>PRIHODI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</si>
  <si>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</si>
  <si>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</si>
  <si>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</si>
  <si>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</si>
  <si>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</si>
  <si>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</si>
  <si>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</si>
  <si>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</si>
  <si>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</si>
  <si>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</si>
  <si>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</si>
  <si>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</si>
  <si>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</si>
  <si>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</si>
  <si>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</si>
  <si>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</si>
  <si>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</si>
  <si>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</si>
  <si>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</si>
  <si>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</si>
  <si>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</si>
  <si>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</si>
  <si>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</si>
  <si>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</si>
  <si>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</si>
  <si>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</si>
  <si>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</si>
  <si>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</si>
  <si>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</si>
  <si>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</si>
  <si>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</si>
  <si>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</si>
  <si>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</si>
  <si>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</si>
  <si>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</si>
  <si>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</si>
  <si>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</si>
  <si>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</si>
  <si>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</si>
  <si>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3.3.</t>
  </si>
  <si>
    <t>3.4.</t>
  </si>
  <si>
    <t>3.5.</t>
  </si>
  <si>
    <t>Sajmovi, posebne prezentacije i poslovne radionice</t>
  </si>
  <si>
    <t>3.6.</t>
  </si>
  <si>
    <t>Suradnja s organizatorima putovanja</t>
  </si>
  <si>
    <t>Kreiranje promotivnog materijala</t>
  </si>
  <si>
    <t>Internetske stranice</t>
  </si>
  <si>
    <t>DESTINACIJSKI MENADŽMENT</t>
  </si>
  <si>
    <t>4.1.</t>
  </si>
  <si>
    <t>Turistički informacijski sustavi i aplikacije /eVisitor</t>
  </si>
  <si>
    <t>4.2.</t>
  </si>
  <si>
    <t>4.3.</t>
  </si>
  <si>
    <t>Upravljanje kvalitetom u destinaciji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</si>
  <si>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</si>
  <si>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</si>
  <si>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</si>
  <si>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</si>
  <si>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</si>
  <si>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</si>
  <si>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</si>
  <si>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</si>
  <si>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</si>
  <si>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</si>
  <si>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</si>
  <si>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</si>
  <si>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</si>
  <si>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</si>
  <si>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</si>
  <si>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</si>
  <si>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</si>
  <si>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</si>
  <si>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</si>
  <si>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</si>
  <si>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</si>
  <si>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</si>
  <si>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</si>
  <si>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</si>
  <si>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</si>
  <si>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</si>
  <si>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 xml:space="preserve">udio % u realizaciji </t>
  </si>
  <si>
    <t xml:space="preserve">indeks </t>
  </si>
  <si>
    <t>realizacija</t>
  </si>
  <si>
    <t>/rebalans</t>
  </si>
  <si>
    <t>UKUPNO:</t>
  </si>
  <si>
    <t>udio % u realizaciji</t>
  </si>
  <si>
    <t>Kreiranje i upravljnje bazama turističkih podataka</t>
  </si>
  <si>
    <t>Turističko - informativne aktivnosti</t>
  </si>
  <si>
    <t>Plan  2025.</t>
  </si>
  <si>
    <t>Rebalans 2025.</t>
  </si>
  <si>
    <t>Plan 2025.</t>
  </si>
  <si>
    <t>REALIZACIJA DO 01.12.2025.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</si>
</sst>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4"/>
      <color rgb="FFFFFFFF"/>
      <name val="Calibri"/>
      <family val="2"/>
      <charset val="238"/>
    </font>
    <font>
      <b/>
      <sz val="14"/>
      <color rgb="FF003764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CCFFFF"/>
      </patternFill>
    </fill>
    <fill>
      <patternFill patternType="solid">
        <fgColor rgb="FF003764"/>
        <bgColor rgb="FF333333"/>
      </patternFill>
    </fill>
    <fill>
      <patternFill patternType="solid">
        <fgColor rgb="FF355269"/>
        <bgColor rgb="FF333333"/>
      </patternFill>
    </fill>
    <fill>
      <patternFill patternType="solid">
        <fgColor rgb="FFFFFFFF"/>
        <bgColor rgb="FFFFFFCC"/>
      </patternFill>
    </fill>
    <fill>
      <patternFill patternType="solid">
        <fgColor rgb="FF8EA9DB"/>
        <bgColor rgb="FF96969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0" fillId="0" borderId="0" applyBorder="0" applyProtection="0"/>
  </cellStyleXfs>
  <cellXfs count="54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4" borderId="2" xfId="0" applyFont="1" applyFill="1" applyBorder="1" applyAlignment="1">
      <alignment vertical="center"/>
    </xf>
    <xf numFmtId="0" fontId="7" fillId="4" borderId="2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left"/>
    </xf>
    <xf numFmtId="10" fontId="11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right" vertical="center"/>
    </xf>
    <xf numFmtId="10" fontId="12" fillId="2" borderId="1" xfId="0" applyNumberFormat="1" applyFont="1" applyFill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1" xfId="1" applyNumberFormat="1" applyFont="1" applyBorder="1" applyAlignment="1" applyProtection="1">
      <alignment vertical="center"/>
    </xf>
    <xf numFmtId="10" fontId="12" fillId="0" borderId="1" xfId="0" applyNumberFormat="1" applyFont="1" applyBorder="1" applyAlignment="1">
      <alignment vertical="center"/>
    </xf>
    <xf numFmtId="4" fontId="13" fillId="4" borderId="2" xfId="0" applyNumberFormat="1" applyFont="1" applyFill="1" applyBorder="1" applyAlignment="1">
      <alignment vertical="center"/>
    </xf>
    <xf numFmtId="4" fontId="13" fillId="4" borderId="2" xfId="0" applyNumberFormat="1" applyFont="1" applyFill="1" applyBorder="1"/>
    <xf numFmtId="10" fontId="13" fillId="4" borderId="2" xfId="0" applyNumberFormat="1" applyFont="1" applyFill="1" applyBorder="1"/>
    <xf numFmtId="4" fontId="12" fillId="0" borderId="0" xfId="0" applyNumberFormat="1" applyFont="1"/>
    <xf numFmtId="10" fontId="12" fillId="0" borderId="0" xfId="0" applyNumberFormat="1" applyFont="1"/>
    <xf numFmtId="4" fontId="14" fillId="3" borderId="1" xfId="0" applyNumberFormat="1" applyFont="1" applyFill="1" applyBorder="1" applyAlignment="1">
      <alignment vertical="center"/>
    </xf>
    <xf numFmtId="10" fontId="13" fillId="3" borderId="1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10" fontId="12" fillId="5" borderId="1" xfId="0" applyNumberFormat="1" applyFont="1" applyFill="1" applyBorder="1" applyAlignment="1">
      <alignment vertical="center"/>
    </xf>
    <xf numFmtId="4" fontId="12" fillId="6" borderId="1" xfId="0" applyNumberFormat="1" applyFont="1" applyFill="1" applyBorder="1" applyAlignment="1">
      <alignment vertical="center"/>
    </xf>
    <xf numFmtId="10" fontId="12" fillId="6" borderId="1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4" fillId="4" borderId="2" xfId="0" applyFont="1" applyFill="1" applyBorder="1"/>
    <xf numFmtId="0" fontId="12" fillId="0" borderId="0" xfId="0" applyFont="1"/>
    <xf numFmtId="0" fontId="14" fillId="3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0" fontId="1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A9DB"/>
      <rgbColor rgb="FF993366"/>
      <rgbColor rgb="FFFFFFCC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764"/>
      <rgbColor rgb="FF339966"/>
      <rgbColor rgb="FF003300"/>
      <rgbColor rgb="FF333300"/>
      <rgbColor rgb="FF993300"/>
      <rgbColor rgb="FF993366"/>
      <rgbColor rgb="FF35526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9"/>
  <sheetViews>
    <sheetView tabSelected="1" zoomScaleNormal="100" workbookViewId="0">
      <selection activeCell="K13" sqref="K13"/>
    </sheetView>
  </sheetViews>
  <sheetFormatPr defaultRowHeight="15" x14ac:dyDescent="0.25"/>
  <cols>
    <col min="1" max="1" width="2.7109375" customWidth="1"/>
    <col min="2" max="2" width="6.28515625" customWidth="1"/>
    <col min="3" max="3" width="42" style="41" customWidth="1"/>
    <col min="4" max="4" width="12.7109375" style="28" customWidth="1"/>
    <col min="5" max="5" width="21.7109375" style="28" customWidth="1"/>
    <col min="6" max="6" width="11.5703125" style="28" customWidth="1"/>
    <col min="7" max="7" width="8.140625" style="29" customWidth="1"/>
    <col min="8" max="8" width="9.85546875" style="29" customWidth="1"/>
    <col min="9" max="1018" width="8.7109375" customWidth="1"/>
  </cols>
  <sheetData>
    <row r="1" spans="1:9" ht="15" customHeight="1" x14ac:dyDescent="0.25">
      <c r="A1" s="53"/>
      <c r="B1" s="51"/>
      <c r="C1" s="52" t="s">
        <v>0</v>
      </c>
      <c r="D1" s="46" t="s">
        <v>88</v>
      </c>
      <c r="E1" s="46" t="s">
        <v>89</v>
      </c>
      <c r="F1" s="46" t="s">
        <v>91</v>
      </c>
      <c r="G1" s="50" t="s">
        <v>80</v>
      </c>
      <c r="H1" s="18" t="s">
        <v>81</v>
      </c>
    </row>
    <row r="2" spans="1:9" x14ac:dyDescent="0.25">
      <c r="A2" s="53"/>
      <c r="B2" s="51"/>
      <c r="C2" s="52"/>
      <c r="D2" s="46"/>
      <c r="E2" s="46"/>
      <c r="F2" s="46"/>
      <c r="G2" s="50"/>
      <c r="H2" s="18" t="s">
        <v>82</v>
      </c>
    </row>
    <row r="3" spans="1:9" x14ac:dyDescent="0.25">
      <c r="A3" s="53"/>
      <c r="B3" s="51"/>
      <c r="C3" s="52"/>
      <c r="D3" s="46"/>
      <c r="E3" s="46"/>
      <c r="F3" s="46"/>
      <c r="G3" s="50"/>
      <c r="H3" s="18" t="s">
        <v>83</v>
      </c>
    </row>
    <row r="4" spans="1:9" x14ac:dyDescent="0.25">
      <c r="A4" s="3" t="s">
        <v>1</v>
      </c>
      <c r="B4" s="3"/>
      <c r="C4" s="37" t="s">
        <v>2</v>
      </c>
      <c r="D4" s="19">
        <f>D5+D6</f>
        <v>920000</v>
      </c>
      <c r="E4" s="19">
        <f>E5+E6</f>
        <v>916500</v>
      </c>
      <c r="F4" s="20">
        <f>F5+F6</f>
        <v>881453.89</v>
      </c>
      <c r="G4" s="21">
        <f>F4/$F$13</f>
        <v>0.8626033668676395</v>
      </c>
      <c r="H4" s="19">
        <f>F4/E4*100</f>
        <v>96.176092744135303</v>
      </c>
    </row>
    <row r="5" spans="1:9" ht="12" customHeight="1" x14ac:dyDescent="0.25">
      <c r="A5" s="4"/>
      <c r="B5" s="4" t="s">
        <v>3</v>
      </c>
      <c r="C5" s="38" t="s">
        <v>4</v>
      </c>
      <c r="D5" s="22">
        <v>700000</v>
      </c>
      <c r="E5" s="22">
        <v>696500</v>
      </c>
      <c r="F5" s="23">
        <v>669062.05000000005</v>
      </c>
      <c r="G5" s="24">
        <f t="shared" ref="G5:G12" si="0">F5/$F$13</f>
        <v>0.65475367857683975</v>
      </c>
      <c r="H5" s="22">
        <f t="shared" ref="H5:H12" si="1">F5/E5*100</f>
        <v>96.060595836324495</v>
      </c>
    </row>
    <row r="6" spans="1:9" ht="11.25" customHeight="1" x14ac:dyDescent="0.25">
      <c r="A6" s="5"/>
      <c r="B6" s="4" t="s">
        <v>5</v>
      </c>
      <c r="C6" s="38" t="s">
        <v>6</v>
      </c>
      <c r="D6" s="22">
        <v>220000</v>
      </c>
      <c r="E6" s="22">
        <v>220000</v>
      </c>
      <c r="F6" s="22">
        <v>212391.84</v>
      </c>
      <c r="G6" s="24">
        <f t="shared" si="0"/>
        <v>0.20784968829079986</v>
      </c>
      <c r="H6" s="22">
        <f t="shared" si="1"/>
        <v>96.541745454545463</v>
      </c>
    </row>
    <row r="7" spans="1:9" ht="25.5" x14ac:dyDescent="0.25">
      <c r="A7" s="3" t="s">
        <v>7</v>
      </c>
      <c r="B7" s="3"/>
      <c r="C7" s="37" t="s">
        <v>8</v>
      </c>
      <c r="D7" s="19"/>
      <c r="E7" s="19">
        <v>3000</v>
      </c>
      <c r="F7" s="19">
        <v>3000</v>
      </c>
      <c r="G7" s="21"/>
      <c r="H7" s="19"/>
    </row>
    <row r="8" spans="1:9" x14ac:dyDescent="0.25">
      <c r="A8" s="6" t="s">
        <v>9</v>
      </c>
      <c r="B8" s="6"/>
      <c r="C8" s="39" t="s">
        <v>10</v>
      </c>
      <c r="D8" s="19">
        <v>18000</v>
      </c>
      <c r="E8" s="19">
        <v>23500</v>
      </c>
      <c r="F8" s="19">
        <v>23429.31</v>
      </c>
      <c r="G8" s="21">
        <f t="shared" si="0"/>
        <v>2.2928257415014253E-2</v>
      </c>
      <c r="H8" s="19">
        <f t="shared" si="1"/>
        <v>99.699191489361709</v>
      </c>
    </row>
    <row r="9" spans="1:9" x14ac:dyDescent="0.25">
      <c r="A9" s="6" t="s">
        <v>11</v>
      </c>
      <c r="B9" s="6"/>
      <c r="C9" s="39" t="s">
        <v>12</v>
      </c>
      <c r="D9" s="19"/>
      <c r="E9" s="19"/>
      <c r="F9" s="19"/>
      <c r="G9" s="21">
        <f t="shared" si="0"/>
        <v>0</v>
      </c>
      <c r="H9" s="19"/>
    </row>
    <row r="10" spans="1:9" x14ac:dyDescent="0.25">
      <c r="A10" s="6" t="s">
        <v>13</v>
      </c>
      <c r="B10" s="6"/>
      <c r="C10" s="39" t="s">
        <v>14</v>
      </c>
      <c r="D10" s="19"/>
      <c r="E10" s="19">
        <v>17000.16</v>
      </c>
      <c r="F10" s="19">
        <v>7486.83</v>
      </c>
      <c r="G10" s="21">
        <f t="shared" si="0"/>
        <v>7.3267187750066538E-3</v>
      </c>
      <c r="H10" s="19">
        <f>F10/E10*100</f>
        <v>44.039761978710793</v>
      </c>
    </row>
    <row r="11" spans="1:9" x14ac:dyDescent="0.25">
      <c r="A11" s="6" t="s">
        <v>15</v>
      </c>
      <c r="B11" s="6"/>
      <c r="C11" s="39" t="s">
        <v>16</v>
      </c>
      <c r="D11" s="19">
        <v>125000</v>
      </c>
      <c r="E11" s="19">
        <v>97083.7</v>
      </c>
      <c r="F11" s="19">
        <v>97083.7</v>
      </c>
      <c r="G11" s="21">
        <f t="shared" si="0"/>
        <v>9.5007495500380457E-2</v>
      </c>
      <c r="H11" s="19">
        <f t="shared" si="1"/>
        <v>100</v>
      </c>
    </row>
    <row r="12" spans="1:9" x14ac:dyDescent="0.25">
      <c r="A12" s="6" t="s">
        <v>17</v>
      </c>
      <c r="B12" s="6"/>
      <c r="C12" s="39" t="s">
        <v>18</v>
      </c>
      <c r="D12" s="19">
        <v>13000</v>
      </c>
      <c r="E12" s="19">
        <v>11447.97</v>
      </c>
      <c r="F12" s="19">
        <v>9399.33</v>
      </c>
      <c r="G12" s="21">
        <f t="shared" si="0"/>
        <v>9.198318591911836E-3</v>
      </c>
      <c r="H12" s="19">
        <f t="shared" si="1"/>
        <v>82.104774907691052</v>
      </c>
      <c r="I12" s="1"/>
    </row>
    <row r="13" spans="1:9" x14ac:dyDescent="0.25">
      <c r="A13" s="13" t="s">
        <v>70</v>
      </c>
      <c r="B13" s="14"/>
      <c r="C13" s="40" t="s">
        <v>84</v>
      </c>
      <c r="D13" s="25">
        <f>D4+D7+D8+D9+D10+D11+D12</f>
        <v>1076000</v>
      </c>
      <c r="E13" s="26">
        <f>E4+E7+E8+E9+E10+E11+E12</f>
        <v>1068531.83</v>
      </c>
      <c r="F13" s="26">
        <f>F4+F8+F10+F11+F12+F7</f>
        <v>1021853.0599999999</v>
      </c>
      <c r="G13" s="27">
        <v>1</v>
      </c>
      <c r="H13" s="27">
        <f>F13/E13</f>
        <v>0.95631504023609659</v>
      </c>
    </row>
    <row r="14" spans="1:9" x14ac:dyDescent="0.25">
      <c r="A14" s="15"/>
      <c r="B14" s="16"/>
    </row>
    <row r="15" spans="1:9" ht="15" customHeight="1" x14ac:dyDescent="0.25">
      <c r="A15" s="51"/>
      <c r="B15" s="51"/>
      <c r="C15" s="52" t="s">
        <v>19</v>
      </c>
      <c r="D15" s="46" t="s">
        <v>90</v>
      </c>
      <c r="E15" s="46" t="s">
        <v>89</v>
      </c>
      <c r="F15" s="46" t="s">
        <v>91</v>
      </c>
      <c r="G15" s="50" t="s">
        <v>85</v>
      </c>
      <c r="H15" s="18" t="s">
        <v>81</v>
      </c>
    </row>
    <row r="16" spans="1:9" x14ac:dyDescent="0.25">
      <c r="A16" s="51"/>
      <c r="B16" s="51"/>
      <c r="C16" s="52"/>
      <c r="D16" s="46"/>
      <c r="E16" s="46"/>
      <c r="F16" s="46"/>
      <c r="G16" s="50"/>
      <c r="H16" s="18" t="s">
        <v>82</v>
      </c>
    </row>
    <row r="17" spans="1:8" x14ac:dyDescent="0.25">
      <c r="A17" s="51"/>
      <c r="B17" s="51"/>
      <c r="C17" s="52"/>
      <c r="D17" s="46"/>
      <c r="E17" s="46"/>
      <c r="F17" s="46"/>
      <c r="G17" s="50"/>
      <c r="H17" s="18" t="s">
        <v>83</v>
      </c>
    </row>
    <row r="18" spans="1:8" x14ac:dyDescent="0.25">
      <c r="A18" s="2" t="s">
        <v>1</v>
      </c>
      <c r="B18" s="2"/>
      <c r="C18" s="37" t="s">
        <v>20</v>
      </c>
      <c r="D18" s="19">
        <f>D19+D20+D21</f>
        <v>34000</v>
      </c>
      <c r="E18" s="19">
        <f>E19+E20+E21</f>
        <v>26000</v>
      </c>
      <c r="F18" s="19">
        <f>F19+F20+F21</f>
        <v>14900</v>
      </c>
      <c r="G18" s="21">
        <f t="shared" ref="G18:G45" si="2">+F18/$F$49</f>
        <v>1.5926457817360188E-2</v>
      </c>
      <c r="H18" s="19">
        <f>F18/E18*100</f>
        <v>57.307692307692307</v>
      </c>
    </row>
    <row r="19" spans="1:8" ht="21.75" customHeight="1" x14ac:dyDescent="0.25">
      <c r="A19" s="7"/>
      <c r="B19" s="7" t="s">
        <v>3</v>
      </c>
      <c r="C19" s="38" t="s">
        <v>21</v>
      </c>
      <c r="D19" s="22">
        <v>34000</v>
      </c>
      <c r="E19" s="22">
        <v>26000</v>
      </c>
      <c r="F19" s="22">
        <v>14900</v>
      </c>
      <c r="G19" s="24">
        <f t="shared" si="2"/>
        <v>1.5926457817360188E-2</v>
      </c>
      <c r="H19" s="22">
        <f>F19/E19*100</f>
        <v>57.307692307692307</v>
      </c>
    </row>
    <row r="20" spans="1:8" x14ac:dyDescent="0.25">
      <c r="A20" s="8"/>
      <c r="B20" s="7" t="s">
        <v>5</v>
      </c>
      <c r="C20" s="38" t="s">
        <v>22</v>
      </c>
      <c r="D20" s="22"/>
      <c r="E20" s="22"/>
      <c r="F20" s="22"/>
      <c r="G20" s="24"/>
      <c r="H20" s="22"/>
    </row>
    <row r="21" spans="1:8" x14ac:dyDescent="0.25">
      <c r="A21" s="7"/>
      <c r="B21" s="7" t="s">
        <v>23</v>
      </c>
      <c r="C21" s="38" t="s">
        <v>24</v>
      </c>
      <c r="D21" s="22"/>
      <c r="E21" s="22"/>
      <c r="F21" s="22"/>
      <c r="G21" s="24"/>
      <c r="H21" s="22"/>
    </row>
    <row r="22" spans="1:8" x14ac:dyDescent="0.25">
      <c r="A22" s="2" t="s">
        <v>25</v>
      </c>
      <c r="B22" s="2"/>
      <c r="C22" s="37" t="s">
        <v>26</v>
      </c>
      <c r="D22" s="19">
        <f>D23+D24+D25+D26+D27</f>
        <v>551000</v>
      </c>
      <c r="E22" s="19">
        <f>E23+E24+E25+E26+E27</f>
        <v>566433.78</v>
      </c>
      <c r="F22" s="19">
        <f>F23+F24+F25+F26+F27</f>
        <v>458219.02</v>
      </c>
      <c r="G22" s="21">
        <f t="shared" si="2"/>
        <v>0.48978563041222317</v>
      </c>
      <c r="H22" s="19">
        <f>F22/E22*100</f>
        <v>80.895426116712173</v>
      </c>
    </row>
    <row r="23" spans="1:8" ht="25.5" x14ac:dyDescent="0.25">
      <c r="A23" s="8"/>
      <c r="B23" s="7" t="s">
        <v>27</v>
      </c>
      <c r="C23" s="38" t="s">
        <v>28</v>
      </c>
      <c r="D23" s="22"/>
      <c r="E23" s="22">
        <v>0</v>
      </c>
      <c r="F23" s="22">
        <v>0</v>
      </c>
      <c r="G23" s="24">
        <f t="shared" si="2"/>
        <v>0</v>
      </c>
      <c r="H23" s="19"/>
    </row>
    <row r="24" spans="1:8" x14ac:dyDescent="0.25">
      <c r="A24" s="7"/>
      <c r="B24" s="7" t="s">
        <v>29</v>
      </c>
      <c r="C24" s="38" t="s">
        <v>30</v>
      </c>
      <c r="D24" s="22"/>
      <c r="E24" s="22"/>
      <c r="F24" s="22"/>
      <c r="G24" s="24"/>
      <c r="H24" s="19"/>
    </row>
    <row r="25" spans="1:8" x14ac:dyDescent="0.25">
      <c r="A25" s="7"/>
      <c r="B25" s="7" t="s">
        <v>31</v>
      </c>
      <c r="C25" s="38" t="s">
        <v>32</v>
      </c>
      <c r="D25" s="22">
        <v>401000</v>
      </c>
      <c r="E25" s="22">
        <v>421383.7</v>
      </c>
      <c r="F25" s="22">
        <v>330819.02</v>
      </c>
      <c r="G25" s="24">
        <f t="shared" si="2"/>
        <v>0.35360907162486155</v>
      </c>
      <c r="H25" s="19">
        <f t="shared" ref="H25:H49" si="3">F25/E25*100</f>
        <v>78.507787557990497</v>
      </c>
    </row>
    <row r="26" spans="1:8" x14ac:dyDescent="0.25">
      <c r="A26" s="7"/>
      <c r="B26" s="7" t="s">
        <v>33</v>
      </c>
      <c r="C26" s="38" t="s">
        <v>34</v>
      </c>
      <c r="D26" s="22"/>
      <c r="E26" s="22"/>
      <c r="F26" s="22"/>
      <c r="G26" s="24"/>
      <c r="H26" s="19"/>
    </row>
    <row r="27" spans="1:8" x14ac:dyDescent="0.25">
      <c r="A27" s="7"/>
      <c r="B27" s="7" t="s">
        <v>35</v>
      </c>
      <c r="C27" s="38" t="s">
        <v>36</v>
      </c>
      <c r="D27" s="22">
        <v>150000</v>
      </c>
      <c r="E27" s="22">
        <v>145050.07999999999</v>
      </c>
      <c r="F27" s="22">
        <v>127400</v>
      </c>
      <c r="G27" s="24">
        <f t="shared" si="2"/>
        <v>0.13617655878736162</v>
      </c>
      <c r="H27" s="19">
        <f t="shared" si="3"/>
        <v>87.831733701904895</v>
      </c>
    </row>
    <row r="28" spans="1:8" x14ac:dyDescent="0.25">
      <c r="A28" s="2" t="s">
        <v>9</v>
      </c>
      <c r="B28" s="2"/>
      <c r="C28" s="37" t="s">
        <v>37</v>
      </c>
      <c r="D28" s="19">
        <f>D29+D30+D31+D32+D33+D34</f>
        <v>199458.25</v>
      </c>
      <c r="E28" s="19">
        <f>E29+E30+E31+E32+E33+E34</f>
        <v>178200</v>
      </c>
      <c r="F28" s="19">
        <f>F29+F30+F31+F32+F33+F34</f>
        <v>157894.12</v>
      </c>
      <c r="G28" s="21">
        <f t="shared" si="2"/>
        <v>0.16877141220061798</v>
      </c>
      <c r="H28" s="19">
        <f t="shared" si="3"/>
        <v>88.605005611672269</v>
      </c>
    </row>
    <row r="29" spans="1:8" x14ac:dyDescent="0.25">
      <c r="A29" s="9"/>
      <c r="B29" s="7" t="s">
        <v>38</v>
      </c>
      <c r="C29" s="38" t="s">
        <v>43</v>
      </c>
      <c r="D29" s="22">
        <v>30000</v>
      </c>
      <c r="E29" s="22">
        <v>30000</v>
      </c>
      <c r="F29" s="22">
        <v>26392.78</v>
      </c>
      <c r="G29" s="24">
        <f t="shared" si="2"/>
        <v>2.8210972976702525E-2</v>
      </c>
      <c r="H29" s="19">
        <f>F29/E29*100</f>
        <v>87.97593333333333</v>
      </c>
    </row>
    <row r="30" spans="1:8" x14ac:dyDescent="0.25">
      <c r="A30" s="7"/>
      <c r="B30" s="7" t="s">
        <v>39</v>
      </c>
      <c r="C30" s="38" t="s">
        <v>45</v>
      </c>
      <c r="D30" s="22">
        <v>12000</v>
      </c>
      <c r="E30" s="22">
        <v>6000</v>
      </c>
      <c r="F30" s="22">
        <v>4186.28</v>
      </c>
      <c r="G30" s="24">
        <f t="shared" si="2"/>
        <v>4.4746719350106448E-3</v>
      </c>
      <c r="H30" s="19">
        <f t="shared" si="3"/>
        <v>69.771333333333331</v>
      </c>
    </row>
    <row r="31" spans="1:8" x14ac:dyDescent="0.25">
      <c r="A31" s="8"/>
      <c r="B31" s="7" t="s">
        <v>40</v>
      </c>
      <c r="C31" s="38" t="s">
        <v>46</v>
      </c>
      <c r="D31" s="22">
        <v>66158.25</v>
      </c>
      <c r="E31" s="22">
        <v>50000</v>
      </c>
      <c r="F31" s="22">
        <v>41619.61</v>
      </c>
      <c r="G31" s="24">
        <f t="shared" si="2"/>
        <v>4.4486776042951835E-2</v>
      </c>
      <c r="H31" s="19">
        <f t="shared" si="3"/>
        <v>83.239220000000003</v>
      </c>
    </row>
    <row r="32" spans="1:8" x14ac:dyDescent="0.25">
      <c r="A32" s="8"/>
      <c r="B32" s="7" t="s">
        <v>41</v>
      </c>
      <c r="C32" s="38" t="s">
        <v>47</v>
      </c>
      <c r="D32" s="22">
        <v>3300</v>
      </c>
      <c r="E32" s="22">
        <v>4200</v>
      </c>
      <c r="F32" s="22">
        <v>2284.34</v>
      </c>
      <c r="G32" s="24">
        <f t="shared" si="2"/>
        <v>2.4417076946650052E-3</v>
      </c>
      <c r="H32" s="19">
        <f t="shared" si="3"/>
        <v>54.389047619047624</v>
      </c>
    </row>
    <row r="33" spans="1:11" x14ac:dyDescent="0.25">
      <c r="A33" s="7"/>
      <c r="B33" s="7" t="s">
        <v>42</v>
      </c>
      <c r="C33" s="38" t="s">
        <v>86</v>
      </c>
      <c r="D33" s="22"/>
      <c r="F33" s="22"/>
      <c r="G33" s="24"/>
      <c r="H33" s="19"/>
    </row>
    <row r="34" spans="1:11" x14ac:dyDescent="0.25">
      <c r="A34" s="8"/>
      <c r="B34" s="7" t="s">
        <v>44</v>
      </c>
      <c r="C34" s="38" t="s">
        <v>87</v>
      </c>
      <c r="D34" s="22">
        <v>88000</v>
      </c>
      <c r="E34" s="22">
        <v>88000</v>
      </c>
      <c r="F34" s="22">
        <v>83411.11</v>
      </c>
      <c r="G34" s="24">
        <f t="shared" si="2"/>
        <v>8.9157283551287964E-2</v>
      </c>
      <c r="H34" s="19">
        <f>F34/E34*100</f>
        <v>94.78535227272728</v>
      </c>
    </row>
    <row r="35" spans="1:11" x14ac:dyDescent="0.25">
      <c r="A35" s="2" t="s">
        <v>11</v>
      </c>
      <c r="B35" s="2"/>
      <c r="C35" s="37" t="s">
        <v>48</v>
      </c>
      <c r="D35" s="19">
        <f>D36+D37+D38</f>
        <v>33981.75</v>
      </c>
      <c r="E35" s="19">
        <f>E36+E37+E38</f>
        <v>25981.75</v>
      </c>
      <c r="F35" s="19">
        <f>F36+F37+F38</f>
        <v>25892.440000000002</v>
      </c>
      <c r="G35" s="21">
        <f t="shared" si="2"/>
        <v>2.7676164660975149E-2</v>
      </c>
      <c r="H35" s="19">
        <f t="shared" si="3"/>
        <v>99.656258720063136</v>
      </c>
    </row>
    <row r="36" spans="1:11" x14ac:dyDescent="0.25">
      <c r="A36" s="7"/>
      <c r="B36" s="7" t="s">
        <v>49</v>
      </c>
      <c r="C36" s="38" t="s">
        <v>50</v>
      </c>
      <c r="D36" s="22">
        <v>3981.75</v>
      </c>
      <c r="E36" s="22">
        <v>3981.75</v>
      </c>
      <c r="F36" s="22">
        <v>3981.75</v>
      </c>
      <c r="G36" s="24">
        <f t="shared" si="2"/>
        <v>4.2560519069982502E-3</v>
      </c>
      <c r="H36" s="19">
        <f t="shared" si="3"/>
        <v>100</v>
      </c>
    </row>
    <row r="37" spans="1:11" x14ac:dyDescent="0.25">
      <c r="A37" s="7"/>
      <c r="B37" s="7" t="s">
        <v>51</v>
      </c>
      <c r="C37" s="38" t="s">
        <v>53</v>
      </c>
      <c r="D37" s="22">
        <v>10000</v>
      </c>
      <c r="E37" s="22">
        <v>10000</v>
      </c>
      <c r="F37" s="22">
        <v>10000</v>
      </c>
      <c r="G37" s="24">
        <f t="shared" si="2"/>
        <v>1.0688897864000128E-2</v>
      </c>
      <c r="H37" s="19">
        <f t="shared" si="3"/>
        <v>100</v>
      </c>
    </row>
    <row r="38" spans="1:11" x14ac:dyDescent="0.25">
      <c r="A38" s="7"/>
      <c r="B38" s="7" t="s">
        <v>52</v>
      </c>
      <c r="C38" s="38" t="s">
        <v>54</v>
      </c>
      <c r="D38" s="22">
        <v>20000</v>
      </c>
      <c r="E38" s="22">
        <v>12000</v>
      </c>
      <c r="F38" s="22">
        <v>11910.69</v>
      </c>
      <c r="G38" s="24">
        <f t="shared" si="2"/>
        <v>1.2731214889976769E-2</v>
      </c>
      <c r="H38" s="19">
        <f t="shared" si="3"/>
        <v>99.255750000000006</v>
      </c>
    </row>
    <row r="39" spans="1:11" x14ac:dyDescent="0.25">
      <c r="A39" s="2" t="s">
        <v>13</v>
      </c>
      <c r="B39" s="2"/>
      <c r="C39" s="37" t="s">
        <v>55</v>
      </c>
      <c r="D39" s="19"/>
      <c r="E39" s="19"/>
      <c r="F39" s="19"/>
      <c r="G39" s="21"/>
      <c r="H39" s="19"/>
    </row>
    <row r="40" spans="1:11" x14ac:dyDescent="0.25">
      <c r="A40" s="7"/>
      <c r="B40" s="7" t="s">
        <v>56</v>
      </c>
      <c r="C40" s="38" t="s">
        <v>57</v>
      </c>
      <c r="D40" s="22"/>
      <c r="E40" s="22"/>
      <c r="F40" s="22"/>
      <c r="G40" s="24"/>
      <c r="H40" s="19"/>
    </row>
    <row r="41" spans="1:11" x14ac:dyDescent="0.25">
      <c r="A41" s="7"/>
      <c r="B41" s="7" t="s">
        <v>58</v>
      </c>
      <c r="C41" s="38" t="s">
        <v>59</v>
      </c>
      <c r="D41" s="22"/>
      <c r="E41" s="22"/>
      <c r="F41" s="22"/>
      <c r="G41" s="24"/>
      <c r="H41" s="19"/>
    </row>
    <row r="42" spans="1:11" x14ac:dyDescent="0.25">
      <c r="A42" s="2" t="s">
        <v>15</v>
      </c>
      <c r="B42" s="2"/>
      <c r="C42" s="37" t="s">
        <v>60</v>
      </c>
      <c r="D42" s="19">
        <f>D43+D44+D45+D46</f>
        <v>257560</v>
      </c>
      <c r="E42" s="19">
        <f>E43+E44+E45+E46</f>
        <v>309000</v>
      </c>
      <c r="F42" s="19">
        <f>F43+F44+F45+F46</f>
        <v>278644.57</v>
      </c>
      <c r="G42" s="21">
        <f t="shared" si="2"/>
        <v>0.29784033490882339</v>
      </c>
      <c r="H42" s="19">
        <f t="shared" si="3"/>
        <v>90.176236245954698</v>
      </c>
    </row>
    <row r="43" spans="1:11" x14ac:dyDescent="0.25">
      <c r="A43" s="7"/>
      <c r="B43" s="7" t="s">
        <v>61</v>
      </c>
      <c r="C43" s="38" t="s">
        <v>62</v>
      </c>
      <c r="D43" s="22">
        <v>198560</v>
      </c>
      <c r="E43" s="22">
        <v>197000</v>
      </c>
      <c r="F43" s="22">
        <v>178399</v>
      </c>
      <c r="G43" s="24">
        <f t="shared" si="2"/>
        <v>0.19068886900397586</v>
      </c>
      <c r="H43" s="19">
        <f t="shared" si="3"/>
        <v>90.557868020304568</v>
      </c>
      <c r="K43" s="1"/>
    </row>
    <row r="44" spans="1:11" x14ac:dyDescent="0.25">
      <c r="A44" s="7"/>
      <c r="B44" s="7" t="s">
        <v>63</v>
      </c>
      <c r="C44" s="38" t="s">
        <v>64</v>
      </c>
      <c r="D44" s="22">
        <v>55000</v>
      </c>
      <c r="E44" s="22">
        <v>110000</v>
      </c>
      <c r="F44" s="22">
        <v>99888.67</v>
      </c>
      <c r="G44" s="24">
        <f t="shared" si="2"/>
        <v>0.10676997914008135</v>
      </c>
      <c r="H44" s="19">
        <f t="shared" si="3"/>
        <v>90.807881818181812</v>
      </c>
    </row>
    <row r="45" spans="1:11" x14ac:dyDescent="0.25">
      <c r="A45" s="8"/>
      <c r="B45" s="7" t="s">
        <v>65</v>
      </c>
      <c r="C45" s="38" t="s">
        <v>66</v>
      </c>
      <c r="D45" s="22">
        <v>4000</v>
      </c>
      <c r="E45" s="22">
        <v>2000</v>
      </c>
      <c r="F45" s="22">
        <v>356.9</v>
      </c>
      <c r="G45" s="24">
        <f t="shared" si="2"/>
        <v>3.8148676476616451E-4</v>
      </c>
      <c r="H45" s="19">
        <f t="shared" si="3"/>
        <v>17.844999999999999</v>
      </c>
    </row>
    <row r="46" spans="1:11" ht="25.5" x14ac:dyDescent="0.25">
      <c r="A46" s="8"/>
      <c r="B46" s="7" t="s">
        <v>67</v>
      </c>
      <c r="C46" s="38" t="s">
        <v>68</v>
      </c>
      <c r="D46" s="22"/>
      <c r="E46" s="22"/>
      <c r="F46" s="22"/>
      <c r="G46" s="24"/>
      <c r="H46" s="19"/>
    </row>
    <row r="47" spans="1:11" x14ac:dyDescent="0.25">
      <c r="A47" s="2" t="s">
        <v>17</v>
      </c>
      <c r="B47" s="2"/>
      <c r="C47" s="37" t="s">
        <v>69</v>
      </c>
      <c r="D47" s="19">
        <v>0</v>
      </c>
      <c r="E47" s="19"/>
      <c r="F47" s="19"/>
      <c r="G47" s="21"/>
      <c r="H47" s="19"/>
    </row>
    <row r="48" spans="1:11" ht="25.5" x14ac:dyDescent="0.25">
      <c r="A48" s="2" t="s">
        <v>70</v>
      </c>
      <c r="B48" s="2"/>
      <c r="C48" s="37" t="s">
        <v>71</v>
      </c>
      <c r="D48" s="19"/>
      <c r="E48" s="19"/>
      <c r="F48" s="19"/>
      <c r="G48" s="21"/>
      <c r="H48" s="19"/>
    </row>
    <row r="49" spans="1:9" ht="15.75" x14ac:dyDescent="0.25">
      <c r="A49" s="47"/>
      <c r="B49" s="47"/>
      <c r="C49" s="42" t="s">
        <v>72</v>
      </c>
      <c r="D49" s="30">
        <f>D18+D22+D28+D35+D42+D47</f>
        <v>1076000</v>
      </c>
      <c r="E49" s="30">
        <f>E18+E22+E28+E35+E42</f>
        <v>1105615.53</v>
      </c>
      <c r="F49" s="30">
        <f>F18+F22+F28+F35+F39+F42+F47</f>
        <v>935550.15000000014</v>
      </c>
      <c r="G49" s="31">
        <v>1</v>
      </c>
      <c r="H49" s="30">
        <f t="shared" si="3"/>
        <v>84.618036253524778</v>
      </c>
      <c r="I49" s="17"/>
    </row>
    <row r="50" spans="1:9" ht="5.25" customHeight="1" x14ac:dyDescent="0.25">
      <c r="A50" s="48"/>
      <c r="B50" s="48"/>
      <c r="C50" s="43"/>
      <c r="D50" s="32"/>
      <c r="E50" s="32"/>
      <c r="F50" s="32"/>
      <c r="G50" s="33"/>
      <c r="H50" s="33"/>
    </row>
    <row r="51" spans="1:9" ht="7.5" customHeight="1" x14ac:dyDescent="0.25">
      <c r="A51" s="8"/>
      <c r="B51" s="8"/>
      <c r="C51" s="44"/>
      <c r="D51" s="22"/>
      <c r="E51" s="22"/>
      <c r="F51" s="22"/>
      <c r="G51" s="24"/>
      <c r="H51" s="24"/>
    </row>
    <row r="52" spans="1:9" x14ac:dyDescent="0.25">
      <c r="A52" s="10" t="s">
        <v>73</v>
      </c>
      <c r="B52" s="10"/>
      <c r="C52" s="45" t="s">
        <v>74</v>
      </c>
      <c r="D52" s="34"/>
      <c r="E52" s="34"/>
      <c r="F52" s="34"/>
      <c r="G52" s="35"/>
      <c r="H52" s="35"/>
    </row>
    <row r="53" spans="1:9" ht="25.5" customHeight="1" x14ac:dyDescent="0.25">
      <c r="A53" s="7"/>
      <c r="B53" s="7"/>
      <c r="C53" s="38" t="s">
        <v>75</v>
      </c>
      <c r="D53" s="22"/>
      <c r="E53" s="22"/>
      <c r="F53" s="22"/>
      <c r="G53" s="24"/>
      <c r="H53" s="24"/>
    </row>
    <row r="54" spans="1:9" x14ac:dyDescent="0.25">
      <c r="A54" s="7"/>
      <c r="B54" s="7"/>
      <c r="C54" s="38" t="s">
        <v>76</v>
      </c>
      <c r="D54" s="22"/>
      <c r="E54" s="22"/>
      <c r="F54" s="22"/>
      <c r="G54" s="24"/>
      <c r="H54" s="24"/>
    </row>
    <row r="55" spans="1:9" x14ac:dyDescent="0.25">
      <c r="A55" s="11"/>
      <c r="B55" s="11"/>
      <c r="C55" s="42" t="s">
        <v>77</v>
      </c>
      <c r="D55" s="36">
        <f>D53+D54</f>
        <v>0</v>
      </c>
      <c r="E55" s="36">
        <v>0</v>
      </c>
      <c r="F55" s="36">
        <v>0</v>
      </c>
      <c r="G55" s="31">
        <v>0</v>
      </c>
      <c r="H55" s="31">
        <v>0</v>
      </c>
    </row>
    <row r="56" spans="1:9" x14ac:dyDescent="0.25">
      <c r="A56" s="8"/>
      <c r="B56" s="8"/>
      <c r="C56" s="44"/>
      <c r="D56" s="22"/>
      <c r="E56" s="22"/>
      <c r="F56" s="22"/>
      <c r="G56" s="24"/>
      <c r="H56" s="24"/>
    </row>
    <row r="57" spans="1:9" ht="18.75" x14ac:dyDescent="0.25">
      <c r="A57" s="49" t="s">
        <v>78</v>
      </c>
      <c r="B57" s="49"/>
      <c r="C57" s="42" t="s">
        <v>79</v>
      </c>
      <c r="D57" s="36">
        <f>D49+D55</f>
        <v>1076000</v>
      </c>
      <c r="E57" s="36">
        <f>E49+E55</f>
        <v>1105615.53</v>
      </c>
      <c r="F57" s="36">
        <f>F49+F55</f>
        <v>935550.15000000014</v>
      </c>
      <c r="G57" s="31">
        <f>G49+G55</f>
        <v>1</v>
      </c>
      <c r="H57" s="31">
        <f>H49+H55</f>
        <v>84.618036253524778</v>
      </c>
    </row>
    <row r="58" spans="1:9" ht="18.75" customHeight="1" x14ac:dyDescent="0.25">
      <c r="A58" s="12"/>
    </row>
    <row r="59" spans="1:9" ht="18.75" x14ac:dyDescent="0.25">
      <c r="A59" s="12"/>
    </row>
  </sheetData>
  <mergeCells count="17">
    <mergeCell ref="G1:G3"/>
    <mergeCell ref="A15:A17"/>
    <mergeCell ref="B15:B17"/>
    <mergeCell ref="C15:C17"/>
    <mergeCell ref="D15:D17"/>
    <mergeCell ref="E15:E17"/>
    <mergeCell ref="F15:F17"/>
    <mergeCell ref="G15:G17"/>
    <mergeCell ref="A1:A3"/>
    <mergeCell ref="B1:B3"/>
    <mergeCell ref="C1:C3"/>
    <mergeCell ref="D1:D3"/>
    <mergeCell ref="E1:E3"/>
    <mergeCell ref="A49:B49"/>
    <mergeCell ref="A50:B50"/>
    <mergeCell ref="A57:B57"/>
    <mergeCell ref="F1:F3"/>
  </mergeCells>
  <pageMargins left="0.25" right="0.25" top="0.75" bottom="0.75" header="0.3" footer="0.3"/>
  <pageSetup paperSize="9" scale="84" firstPageNumber="0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Izvješće</vt:lpstr>
      <vt:lpstr>Izvješće!_Hlk54516215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Jure Galić</dc:creator>
  <dc:description/>
  <cp:lastModifiedBy>Josko Tolj</cp:lastModifiedBy>
  <cp:revision>2</cp:revision>
  <cp:lastPrinted>2025-12-09T12:57:46Z</cp:lastPrinted>
  <dcterms:created xsi:type="dcterms:W3CDTF">2015-06-05T18:17:20Z</dcterms:created>
  <dcterms:modified xsi:type="dcterms:W3CDTF">2026-01-28T10:42:34Z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